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5516" windowWidth="16480" windowHeight="12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<sst xmlns="http://schemas.openxmlformats.org/spreadsheetml/2006/main" count="98" uniqueCount="43">
  <si>
    <t>Tree &amp; Shrub Species 2.54 cm (1 inch) or larger  - Diameter at Breast Height (DBH)</t>
  </si>
  <si>
    <t>Common Name</t>
  </si>
  <si>
    <t>m-slope</t>
  </si>
  <si>
    <t>b-y intercept</t>
  </si>
  <si>
    <t>DBH Tree (inches)</t>
  </si>
  <si>
    <t>DBH Tree (cm)</t>
  </si>
  <si>
    <t>Mass (lbs)</t>
  </si>
  <si>
    <t>Mass (kg)</t>
  </si>
  <si>
    <t>Spruce</t>
  </si>
  <si>
    <t>Balsam Fir</t>
  </si>
  <si>
    <t>White Pine</t>
  </si>
  <si>
    <t>Red Pine</t>
  </si>
  <si>
    <t>Hemlock</t>
  </si>
  <si>
    <t>Northern White Cedar</t>
  </si>
  <si>
    <t>Larch</t>
  </si>
  <si>
    <t>Yellow Birch</t>
  </si>
  <si>
    <t>White Birch</t>
  </si>
  <si>
    <t>Beech</t>
  </si>
  <si>
    <t>Sugar Maple</t>
  </si>
  <si>
    <t>Red Maple</t>
  </si>
  <si>
    <t>Aspen</t>
  </si>
  <si>
    <t>Gray Birch</t>
  </si>
  <si>
    <t>Pin Cherry</t>
  </si>
  <si>
    <t>Choke Cherry</t>
  </si>
  <si>
    <t>Willow</t>
  </si>
  <si>
    <t>Alder</t>
  </si>
  <si>
    <t>Tree &amp; Shrub Species 0.3 - 2.4 cm (0.1 - 0.9 inches) Diameter at Breast Height (DBH)</t>
  </si>
  <si>
    <t>Mass (g)</t>
  </si>
  <si>
    <t>Striped Maple</t>
  </si>
  <si>
    <t>Mountain Maple</t>
  </si>
  <si>
    <t>Red Oak</t>
  </si>
  <si>
    <t>Basswood</t>
  </si>
  <si>
    <t>White Ashe</t>
  </si>
  <si>
    <t>Black Ashe</t>
  </si>
  <si>
    <t>Sumac</t>
  </si>
  <si>
    <t>Tree &amp; Shrub Species 30.5 - 120 cm (1ft. - 4 ft.) Height</t>
  </si>
  <si>
    <t>Linear Height (ft)</t>
  </si>
  <si>
    <t>Linear Height (cm)</t>
  </si>
  <si>
    <t>Northern White Pine</t>
  </si>
  <si>
    <t xml:space="preserve">Authors Harold E. Young, John H. Ribe  &amp; Kevin Wainwright </t>
  </si>
  <si>
    <t>(University of Maine, Life Science &amp; Agriculture Experiment Station, Miscellaneous Reports  230, Sept 1980)</t>
  </si>
  <si>
    <t>Enter Data in</t>
  </si>
  <si>
    <t>Yellow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</si>
</sst>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61">
      <selection activeCell="F100" sqref="F100"/>
    </sheetView>
  </sheetViews>
  <sheetFormatPr defaultColWidth="11.00390625" defaultRowHeight="12.75"/>
  <cols>
    <col min="1" max="1" width="18.625" style="0" customWidth="1"/>
    <col min="3" max="3" width="12.25390625" style="0" customWidth="1"/>
    <col min="4" max="4" width="15.00390625" style="0" customWidth="1"/>
    <col min="5" max="5" width="16.00390625" style="0" customWidth="1"/>
    <col min="6" max="6" width="12.00390625" style="0" bestFit="1" customWidth="1"/>
  </cols>
  <sheetData>
    <row r="1" ht="12.75">
      <c r="E1" s="28" t="s">
        <v>41</v>
      </c>
    </row>
    <row r="2" ht="12.75">
      <c r="E2" s="28" t="s">
        <v>42</v>
      </c>
    </row>
    <row r="3" spans="1:7" ht="12.75">
      <c r="A3" s="5" t="s">
        <v>0</v>
      </c>
      <c r="B3" s="6"/>
      <c r="C3" s="6"/>
      <c r="D3" s="6"/>
      <c r="E3" s="6"/>
      <c r="F3" s="6"/>
      <c r="G3" s="7"/>
    </row>
    <row r="4" spans="1:7" ht="13.5" thickBot="1">
      <c r="A4" s="8"/>
      <c r="B4" s="2"/>
      <c r="C4" s="2"/>
      <c r="D4" s="2"/>
      <c r="E4" s="2"/>
      <c r="F4" s="2"/>
      <c r="G4" s="9"/>
    </row>
    <row r="5" spans="1:7" ht="13.5" thickBot="1">
      <c r="A5" s="10" t="s">
        <v>1</v>
      </c>
      <c r="B5" s="2" t="s">
        <v>2</v>
      </c>
      <c r="C5" s="3" t="s">
        <v>3</v>
      </c>
      <c r="D5" s="20" t="s">
        <v>4</v>
      </c>
      <c r="E5" s="4" t="s">
        <v>5</v>
      </c>
      <c r="F5" s="2" t="s">
        <v>6</v>
      </c>
      <c r="G5" s="11" t="s">
        <v>7</v>
      </c>
    </row>
    <row r="6" spans="1:7" ht="12.75">
      <c r="A6" s="12" t="s">
        <v>8</v>
      </c>
      <c r="B6" s="1">
        <v>2.311944</v>
      </c>
      <c r="C6" s="1">
        <v>1.833593</v>
      </c>
      <c r="D6" s="27">
        <f>E6*0.393700787</f>
        <v>0.393700787</v>
      </c>
      <c r="E6" s="25">
        <v>1</v>
      </c>
      <c r="F6" s="1">
        <f>(EXP(B6*(LN(D6))+C6))</f>
        <v>0.7250474655748971</v>
      </c>
      <c r="G6" s="13">
        <f>F6*0.4536</f>
        <v>0.3288815303847733</v>
      </c>
    </row>
    <row r="7" spans="1:7" ht="12.75">
      <c r="A7" s="12" t="s">
        <v>9</v>
      </c>
      <c r="B7" s="1">
        <v>2.412762</v>
      </c>
      <c r="C7" s="1">
        <v>1.558136</v>
      </c>
      <c r="D7" s="22">
        <f aca="true" t="shared" si="0" ref="D7:D23">E7*0.393700787</f>
        <v>0.393700787</v>
      </c>
      <c r="E7" s="25">
        <v>1</v>
      </c>
      <c r="F7" s="1">
        <f aca="true" t="shared" si="1" ref="F7:F23">(EXP(B7*(LN(D7))+C7))</f>
        <v>0.5010977561194432</v>
      </c>
      <c r="G7" s="13">
        <f aca="true" t="shared" si="2" ref="G7:G23">F7*0.4536</f>
        <v>0.22729794217577942</v>
      </c>
    </row>
    <row r="8" spans="1:7" ht="12.75">
      <c r="A8" s="12" t="s">
        <v>10</v>
      </c>
      <c r="B8" s="1">
        <v>2.476022</v>
      </c>
      <c r="C8" s="1">
        <v>1.464039</v>
      </c>
      <c r="D8" s="22">
        <f t="shared" si="0"/>
        <v>0.393700787</v>
      </c>
      <c r="E8" s="25">
        <v>1</v>
      </c>
      <c r="F8" s="1">
        <f t="shared" si="1"/>
        <v>0.4299786276081195</v>
      </c>
      <c r="G8" s="13">
        <f t="shared" si="2"/>
        <v>0.19503830548304302</v>
      </c>
    </row>
    <row r="9" spans="1:7" ht="12.75">
      <c r="A9" s="12" t="s">
        <v>11</v>
      </c>
      <c r="B9" s="1">
        <v>2.480504</v>
      </c>
      <c r="C9" s="1">
        <v>1.555449</v>
      </c>
      <c r="D9" s="22">
        <f t="shared" si="0"/>
        <v>0.393700787</v>
      </c>
      <c r="E9" s="25">
        <v>1</v>
      </c>
      <c r="F9" s="1">
        <f t="shared" si="1"/>
        <v>0.46917111131652844</v>
      </c>
      <c r="G9" s="13">
        <f t="shared" si="2"/>
        <v>0.2128160160931773</v>
      </c>
    </row>
    <row r="10" spans="1:7" ht="12.75">
      <c r="A10" s="12" t="s">
        <v>12</v>
      </c>
      <c r="B10" s="1">
        <v>2.38081</v>
      </c>
      <c r="C10" s="1">
        <v>1.582854</v>
      </c>
      <c r="D10" s="22">
        <f t="shared" si="0"/>
        <v>0.393700787</v>
      </c>
      <c r="E10" s="25">
        <v>1</v>
      </c>
      <c r="F10" s="1">
        <f t="shared" si="1"/>
        <v>0.5291668088521179</v>
      </c>
      <c r="G10" s="13">
        <f t="shared" si="2"/>
        <v>0.24003006449532066</v>
      </c>
    </row>
    <row r="11" spans="1:7" ht="12.75">
      <c r="A11" s="12" t="s">
        <v>13</v>
      </c>
      <c r="B11" s="1">
        <v>1.913024</v>
      </c>
      <c r="C11" s="1">
        <v>2.059607</v>
      </c>
      <c r="D11" s="22">
        <f t="shared" si="0"/>
        <v>0.393700787</v>
      </c>
      <c r="E11" s="25">
        <v>1</v>
      </c>
      <c r="F11" s="1">
        <f t="shared" si="1"/>
        <v>1.3183154391205856</v>
      </c>
      <c r="G11" s="13">
        <f t="shared" si="2"/>
        <v>0.5979878831850977</v>
      </c>
    </row>
    <row r="12" spans="1:7" ht="12.75">
      <c r="A12" s="12" t="s">
        <v>14</v>
      </c>
      <c r="B12" s="1">
        <v>2.076281</v>
      </c>
      <c r="C12" s="1">
        <v>2.183386</v>
      </c>
      <c r="D12" s="22">
        <f t="shared" si="0"/>
        <v>0.393700787</v>
      </c>
      <c r="E12" s="25">
        <v>1</v>
      </c>
      <c r="F12" s="1">
        <f t="shared" si="1"/>
        <v>1.2813976900651465</v>
      </c>
      <c r="G12" s="13">
        <f t="shared" si="2"/>
        <v>0.5812419922135504</v>
      </c>
    </row>
    <row r="13" spans="1:7" ht="12.75">
      <c r="A13" s="12" t="s">
        <v>15</v>
      </c>
      <c r="B13" s="1">
        <v>2.315626</v>
      </c>
      <c r="C13" s="1">
        <v>1.92721</v>
      </c>
      <c r="D13" s="22">
        <f t="shared" si="0"/>
        <v>0.393700787</v>
      </c>
      <c r="E13" s="25">
        <v>1</v>
      </c>
      <c r="F13" s="1">
        <f t="shared" si="1"/>
        <v>0.7934748895768453</v>
      </c>
      <c r="G13" s="13">
        <f t="shared" si="2"/>
        <v>0.35992020991205703</v>
      </c>
    </row>
    <row r="14" spans="1:7" ht="12.75">
      <c r="A14" s="12" t="s">
        <v>16</v>
      </c>
      <c r="B14" s="1">
        <v>2.585054</v>
      </c>
      <c r="C14" s="1">
        <v>1.430229</v>
      </c>
      <c r="D14" s="22">
        <f t="shared" si="0"/>
        <v>0.393700787</v>
      </c>
      <c r="E14" s="25">
        <v>1</v>
      </c>
      <c r="F14" s="1">
        <f t="shared" si="1"/>
        <v>0.37551176039998707</v>
      </c>
      <c r="G14" s="13">
        <f t="shared" si="2"/>
        <v>0.17033213451743415</v>
      </c>
    </row>
    <row r="15" spans="1:7" ht="12.75">
      <c r="A15" s="12" t="s">
        <v>17</v>
      </c>
      <c r="B15" s="1">
        <v>2.99033</v>
      </c>
      <c r="C15" s="1">
        <v>2.074553</v>
      </c>
      <c r="D15" s="22">
        <f t="shared" si="0"/>
        <v>0.393700787</v>
      </c>
      <c r="E15" s="25">
        <v>1</v>
      </c>
      <c r="F15" s="1">
        <f t="shared" si="1"/>
        <v>0.4902081317061341</v>
      </c>
      <c r="G15" s="13">
        <f t="shared" si="2"/>
        <v>0.22235840854190242</v>
      </c>
    </row>
    <row r="16" spans="1:7" ht="12.75">
      <c r="A16" s="12" t="s">
        <v>18</v>
      </c>
      <c r="B16" s="1">
        <v>2.306659</v>
      </c>
      <c r="C16" s="1">
        <v>1.9406</v>
      </c>
      <c r="D16" s="22">
        <f t="shared" si="0"/>
        <v>0.393700787</v>
      </c>
      <c r="E16" s="25">
        <v>1</v>
      </c>
      <c r="F16" s="1">
        <f t="shared" si="1"/>
        <v>0.8109209763837425</v>
      </c>
      <c r="G16" s="13">
        <f t="shared" si="2"/>
        <v>0.3678337548876656</v>
      </c>
    </row>
    <row r="17" spans="1:7" ht="12.75">
      <c r="A17" s="12" t="s">
        <v>19</v>
      </c>
      <c r="B17" s="1">
        <v>2.35518</v>
      </c>
      <c r="C17" s="1">
        <v>1.775794</v>
      </c>
      <c r="D17" s="22">
        <f t="shared" si="0"/>
        <v>0.393700787</v>
      </c>
      <c r="E17" s="25">
        <v>1</v>
      </c>
      <c r="F17" s="1">
        <f t="shared" si="1"/>
        <v>0.6572964117755977</v>
      </c>
      <c r="G17" s="13">
        <f t="shared" si="2"/>
        <v>0.2981496523814111</v>
      </c>
    </row>
    <row r="18" spans="1:7" ht="12.75">
      <c r="A18" s="12" t="s">
        <v>20</v>
      </c>
      <c r="B18" s="1">
        <v>2.455598</v>
      </c>
      <c r="C18" s="1">
        <v>1.544185</v>
      </c>
      <c r="D18" s="22">
        <f t="shared" si="0"/>
        <v>0.393700787</v>
      </c>
      <c r="E18" s="25">
        <v>1</v>
      </c>
      <c r="F18" s="1">
        <f t="shared" si="1"/>
        <v>0.4748125162213934</v>
      </c>
      <c r="G18" s="13">
        <f t="shared" si="2"/>
        <v>0.21537495735802406</v>
      </c>
    </row>
    <row r="19" spans="1:7" ht="12.75">
      <c r="A19" s="12" t="s">
        <v>21</v>
      </c>
      <c r="B19" s="1">
        <v>2.263352</v>
      </c>
      <c r="C19" s="1">
        <v>1.993306</v>
      </c>
      <c r="D19" s="22">
        <f t="shared" si="0"/>
        <v>0.393700787</v>
      </c>
      <c r="E19" s="25">
        <v>1</v>
      </c>
      <c r="F19" s="1">
        <f t="shared" si="1"/>
        <v>0.8900216956332664</v>
      </c>
      <c r="G19" s="13">
        <f t="shared" si="2"/>
        <v>0.40371384113924963</v>
      </c>
    </row>
    <row r="20" spans="1:7" ht="12.75">
      <c r="A20" s="12" t="s">
        <v>22</v>
      </c>
      <c r="B20" s="1">
        <v>2.068636</v>
      </c>
      <c r="C20" s="1">
        <v>1.988028</v>
      </c>
      <c r="D20" s="22">
        <f t="shared" si="0"/>
        <v>0.393700787</v>
      </c>
      <c r="E20" s="25">
        <v>1</v>
      </c>
      <c r="F20" s="1">
        <f t="shared" si="1"/>
        <v>1.0615390849397093</v>
      </c>
      <c r="G20" s="13">
        <f t="shared" si="2"/>
        <v>0.48151412892865214</v>
      </c>
    </row>
    <row r="21" spans="1:7" ht="12.75">
      <c r="A21" s="12" t="s">
        <v>23</v>
      </c>
      <c r="B21" s="1">
        <v>1.707452</v>
      </c>
      <c r="C21" s="1">
        <v>1.853715</v>
      </c>
      <c r="D21" s="22">
        <f t="shared" si="0"/>
        <v>0.393700787</v>
      </c>
      <c r="E21" s="25">
        <v>1</v>
      </c>
      <c r="F21" s="1">
        <f t="shared" si="1"/>
        <v>1.2996429511407501</v>
      </c>
      <c r="G21" s="13">
        <f t="shared" si="2"/>
        <v>0.5895180426374442</v>
      </c>
    </row>
    <row r="22" spans="1:7" ht="12.75">
      <c r="A22" s="12" t="s">
        <v>24</v>
      </c>
      <c r="B22" s="1">
        <v>2.109904</v>
      </c>
      <c r="C22" s="1">
        <v>1.781665</v>
      </c>
      <c r="D22" s="22">
        <f t="shared" si="0"/>
        <v>0.393700787</v>
      </c>
      <c r="E22" s="25">
        <v>1</v>
      </c>
      <c r="F22" s="1">
        <f t="shared" si="1"/>
        <v>0.8310114336016731</v>
      </c>
      <c r="G22" s="13">
        <f t="shared" si="2"/>
        <v>0.3769467862817189</v>
      </c>
    </row>
    <row r="23" spans="1:7" ht="12.75">
      <c r="A23" s="14" t="s">
        <v>25</v>
      </c>
      <c r="B23" s="15">
        <v>2.074657</v>
      </c>
      <c r="C23" s="15">
        <v>1.714882</v>
      </c>
      <c r="D23" s="23">
        <f t="shared" si="0"/>
        <v>0.393700787</v>
      </c>
      <c r="E23" s="26">
        <v>1</v>
      </c>
      <c r="F23" s="15">
        <f t="shared" si="1"/>
        <v>0.8032905997001056</v>
      </c>
      <c r="G23" s="16">
        <f t="shared" si="2"/>
        <v>0.3643726160239679</v>
      </c>
    </row>
    <row r="24" ht="12.75">
      <c r="A24" t="s">
        <v>39</v>
      </c>
    </row>
    <row r="25" ht="12.75">
      <c r="A25" t="s">
        <v>40</v>
      </c>
    </row>
    <row r="34" ht="12.75">
      <c r="E34" s="28" t="s">
        <v>41</v>
      </c>
    </row>
    <row r="35" ht="12.75">
      <c r="E35" s="28" t="s">
        <v>42</v>
      </c>
    </row>
    <row r="36" spans="1:7" ht="12.75">
      <c r="A36" s="5" t="s">
        <v>26</v>
      </c>
      <c r="B36" s="6"/>
      <c r="C36" s="6"/>
      <c r="D36" s="6"/>
      <c r="E36" s="6"/>
      <c r="F36" s="6"/>
      <c r="G36" s="7"/>
    </row>
    <row r="37" spans="1:7" ht="13.5" thickBot="1">
      <c r="A37" s="8"/>
      <c r="B37" s="2"/>
      <c r="C37" s="20"/>
      <c r="D37" s="2"/>
      <c r="E37" s="2"/>
      <c r="F37" s="2"/>
      <c r="G37" s="9"/>
    </row>
    <row r="38" spans="1:7" ht="13.5" thickBot="1">
      <c r="A38" s="24" t="s">
        <v>1</v>
      </c>
      <c r="B38" s="2" t="s">
        <v>2</v>
      </c>
      <c r="C38" s="21" t="s">
        <v>3</v>
      </c>
      <c r="D38" s="20" t="s">
        <v>4</v>
      </c>
      <c r="E38" s="4" t="s">
        <v>5</v>
      </c>
      <c r="F38" s="2" t="s">
        <v>27</v>
      </c>
      <c r="G38" s="11" t="s">
        <v>7</v>
      </c>
    </row>
    <row r="39" spans="1:7" ht="12.75">
      <c r="A39" s="17" t="s">
        <v>8</v>
      </c>
      <c r="B39" s="1">
        <v>1.009201</v>
      </c>
      <c r="C39" s="22">
        <v>9.037355</v>
      </c>
      <c r="D39" s="27">
        <f>E39*0.393700787</f>
        <v>0.393700787</v>
      </c>
      <c r="E39" s="25">
        <v>1</v>
      </c>
      <c r="F39" s="1">
        <f>(EXP(B39*(LN(D39))+C39))</f>
        <v>3283.3321209055393</v>
      </c>
      <c r="G39" s="13">
        <f>F39*0.001</f>
        <v>3.2833321209055395</v>
      </c>
    </row>
    <row r="40" spans="1:7" ht="12.75">
      <c r="A40" s="18" t="s">
        <v>9</v>
      </c>
      <c r="B40" s="1">
        <v>0.6003192</v>
      </c>
      <c r="C40" s="22">
        <v>8.319253</v>
      </c>
      <c r="D40" s="22">
        <f aca="true" t="shared" si="3" ref="D40:D62">E40*0.393700787</f>
        <v>0.393700787</v>
      </c>
      <c r="E40" s="25">
        <v>1</v>
      </c>
      <c r="F40" s="1">
        <f aca="true" t="shared" si="4" ref="F40:F62">(EXP(B40*(LN(D40))+C40))</f>
        <v>2344.100450282432</v>
      </c>
      <c r="G40" s="13">
        <f aca="true" t="shared" si="5" ref="G40:G62">F40*0.001</f>
        <v>2.3441004502824323</v>
      </c>
    </row>
    <row r="41" spans="1:7" ht="12.75">
      <c r="A41" s="18" t="s">
        <v>10</v>
      </c>
      <c r="B41" s="1">
        <v>0.5468663</v>
      </c>
      <c r="C41" s="22">
        <v>8.386022</v>
      </c>
      <c r="D41" s="22">
        <f t="shared" si="3"/>
        <v>0.393700787</v>
      </c>
      <c r="E41" s="25">
        <v>1</v>
      </c>
      <c r="F41" s="1">
        <f t="shared" si="4"/>
        <v>2633.984183280361</v>
      </c>
      <c r="G41" s="13">
        <f t="shared" si="5"/>
        <v>2.633984183280361</v>
      </c>
    </row>
    <row r="42" spans="1:7" ht="12.75">
      <c r="A42" s="18" t="s">
        <v>12</v>
      </c>
      <c r="B42" s="1">
        <v>0.7003144</v>
      </c>
      <c r="C42" s="22">
        <v>7.881788</v>
      </c>
      <c r="D42" s="22">
        <f t="shared" si="3"/>
        <v>0.393700787</v>
      </c>
      <c r="E42" s="25">
        <v>1</v>
      </c>
      <c r="F42" s="1">
        <f t="shared" si="4"/>
        <v>1378.8154916421088</v>
      </c>
      <c r="G42" s="13">
        <f t="shared" si="5"/>
        <v>1.3788154916421087</v>
      </c>
    </row>
    <row r="43" spans="1:7" ht="12.75">
      <c r="A43" s="18" t="s">
        <v>13</v>
      </c>
      <c r="B43" s="1">
        <v>0.475527</v>
      </c>
      <c r="C43" s="22">
        <v>8.075232</v>
      </c>
      <c r="D43" s="22">
        <f t="shared" si="3"/>
        <v>0.393700787</v>
      </c>
      <c r="E43" s="25">
        <v>1</v>
      </c>
      <c r="F43" s="1">
        <f t="shared" si="4"/>
        <v>2063.0955139195657</v>
      </c>
      <c r="G43" s="13">
        <f t="shared" si="5"/>
        <v>2.0630955139195657</v>
      </c>
    </row>
    <row r="44" spans="1:7" ht="12.75">
      <c r="A44" s="18" t="s">
        <v>14</v>
      </c>
      <c r="B44" s="1">
        <v>1.092406</v>
      </c>
      <c r="C44" s="22">
        <v>8.220165</v>
      </c>
      <c r="D44" s="22">
        <f t="shared" si="3"/>
        <v>0.393700787</v>
      </c>
      <c r="E44" s="25">
        <v>1</v>
      </c>
      <c r="F44" s="1">
        <f t="shared" si="4"/>
        <v>1341.9289379516663</v>
      </c>
      <c r="G44" s="13">
        <f t="shared" si="5"/>
        <v>1.3419289379516663</v>
      </c>
    </row>
    <row r="45" spans="1:7" ht="12.75">
      <c r="A45" s="18" t="s">
        <v>15</v>
      </c>
      <c r="B45" s="1">
        <v>1.451099</v>
      </c>
      <c r="C45" s="22">
        <v>8.183612</v>
      </c>
      <c r="D45" s="22">
        <f t="shared" si="3"/>
        <v>0.393700787</v>
      </c>
      <c r="E45" s="25">
        <v>1</v>
      </c>
      <c r="F45" s="1">
        <f t="shared" si="4"/>
        <v>926.0698212306285</v>
      </c>
      <c r="G45" s="13">
        <f t="shared" si="5"/>
        <v>0.9260698212306285</v>
      </c>
    </row>
    <row r="46" spans="1:7" ht="12.75">
      <c r="A46" s="18" t="s">
        <v>16</v>
      </c>
      <c r="B46" s="1">
        <v>1.557461</v>
      </c>
      <c r="C46" s="22">
        <v>8.207037</v>
      </c>
      <c r="D46" s="22">
        <f t="shared" si="3"/>
        <v>0.393700787</v>
      </c>
      <c r="E46" s="25">
        <v>1</v>
      </c>
      <c r="F46" s="1">
        <f t="shared" si="4"/>
        <v>858.5352990418419</v>
      </c>
      <c r="G46" s="13">
        <f t="shared" si="5"/>
        <v>0.8585352990418419</v>
      </c>
    </row>
    <row r="47" spans="1:7" ht="12.75">
      <c r="A47" s="18" t="s">
        <v>21</v>
      </c>
      <c r="B47" s="1">
        <v>1.047389</v>
      </c>
      <c r="C47" s="22">
        <v>7.391953</v>
      </c>
      <c r="D47" s="22">
        <f t="shared" si="3"/>
        <v>0.393700787</v>
      </c>
      <c r="E47" s="25">
        <v>1</v>
      </c>
      <c r="F47" s="1">
        <f t="shared" si="4"/>
        <v>611.3163569138893</v>
      </c>
      <c r="G47" s="13">
        <f t="shared" si="5"/>
        <v>0.6113163569138893</v>
      </c>
    </row>
    <row r="48" spans="1:7" ht="12.75">
      <c r="A48" s="18" t="s">
        <v>17</v>
      </c>
      <c r="B48" s="1">
        <v>1.280648</v>
      </c>
      <c r="C48" s="22">
        <v>8.247252</v>
      </c>
      <c r="D48" s="22">
        <f t="shared" si="3"/>
        <v>0.393700787</v>
      </c>
      <c r="E48" s="25">
        <v>1</v>
      </c>
      <c r="F48" s="1">
        <f t="shared" si="4"/>
        <v>1156.8752884350022</v>
      </c>
      <c r="G48" s="13">
        <f t="shared" si="5"/>
        <v>1.1568752884350022</v>
      </c>
    </row>
    <row r="49" spans="1:7" ht="12.75">
      <c r="A49" s="18" t="s">
        <v>18</v>
      </c>
      <c r="B49" s="1">
        <v>1.215008</v>
      </c>
      <c r="C49" s="22">
        <v>8.056706</v>
      </c>
      <c r="D49" s="22">
        <f t="shared" si="3"/>
        <v>0.393700787</v>
      </c>
      <c r="E49" s="25">
        <v>1</v>
      </c>
      <c r="F49" s="1">
        <f t="shared" si="4"/>
        <v>1016.4985260025268</v>
      </c>
      <c r="G49" s="13">
        <f t="shared" si="5"/>
        <v>1.0164985260025268</v>
      </c>
    </row>
    <row r="50" spans="1:7" ht="12.75">
      <c r="A50" s="18" t="s">
        <v>19</v>
      </c>
      <c r="B50" s="1">
        <v>1.404913</v>
      </c>
      <c r="C50" s="22">
        <v>8.05803</v>
      </c>
      <c r="D50" s="22">
        <f t="shared" si="3"/>
        <v>0.393700787</v>
      </c>
      <c r="E50" s="25">
        <v>1</v>
      </c>
      <c r="F50" s="1">
        <f t="shared" si="4"/>
        <v>852.7108952274906</v>
      </c>
      <c r="G50" s="13">
        <f t="shared" si="5"/>
        <v>0.8527108952274907</v>
      </c>
    </row>
    <row r="51" spans="1:7" ht="12.75">
      <c r="A51" s="18" t="s">
        <v>28</v>
      </c>
      <c r="B51" s="1">
        <v>1.652785</v>
      </c>
      <c r="C51" s="22">
        <v>8.189343</v>
      </c>
      <c r="D51" s="22">
        <f t="shared" si="3"/>
        <v>0.393700787</v>
      </c>
      <c r="E51" s="25">
        <v>1</v>
      </c>
      <c r="F51" s="1">
        <f t="shared" si="4"/>
        <v>771.7619809452718</v>
      </c>
      <c r="G51" s="13">
        <f t="shared" si="5"/>
        <v>0.7717619809452718</v>
      </c>
    </row>
    <row r="52" spans="1:7" ht="12.75">
      <c r="A52" s="18" t="s">
        <v>29</v>
      </c>
      <c r="B52" s="1">
        <v>1.541896</v>
      </c>
      <c r="C52" s="22">
        <v>8.190956</v>
      </c>
      <c r="D52" s="22">
        <f t="shared" si="3"/>
        <v>0.393700787</v>
      </c>
      <c r="E52" s="25">
        <v>1</v>
      </c>
      <c r="F52" s="1">
        <f t="shared" si="4"/>
        <v>857.1868566045828</v>
      </c>
      <c r="G52" s="13">
        <f t="shared" si="5"/>
        <v>0.8571868566045828</v>
      </c>
    </row>
    <row r="53" spans="1:7" ht="12.75">
      <c r="A53" s="18" t="s">
        <v>30</v>
      </c>
      <c r="B53" s="1">
        <v>1.067545</v>
      </c>
      <c r="C53" s="22">
        <v>8.147677</v>
      </c>
      <c r="D53" s="22">
        <f t="shared" si="3"/>
        <v>0.393700787</v>
      </c>
      <c r="E53" s="25">
        <v>1</v>
      </c>
      <c r="F53" s="1">
        <f t="shared" si="4"/>
        <v>1277.358937231827</v>
      </c>
      <c r="G53" s="13">
        <f t="shared" si="5"/>
        <v>1.277358937231827</v>
      </c>
    </row>
    <row r="54" spans="1:7" ht="12.75">
      <c r="A54" s="18" t="s">
        <v>31</v>
      </c>
      <c r="B54" s="1">
        <v>1.2764288</v>
      </c>
      <c r="C54" s="22">
        <v>7.84811</v>
      </c>
      <c r="D54" s="22">
        <f t="shared" si="3"/>
        <v>0.393700787</v>
      </c>
      <c r="E54" s="25">
        <v>1</v>
      </c>
      <c r="F54" s="1">
        <f t="shared" si="4"/>
        <v>779.200909340117</v>
      </c>
      <c r="G54" s="13">
        <f t="shared" si="5"/>
        <v>0.7792009093401171</v>
      </c>
    </row>
    <row r="55" spans="1:7" ht="12.75">
      <c r="A55" s="18" t="s">
        <v>32</v>
      </c>
      <c r="B55" s="1">
        <v>1.39074</v>
      </c>
      <c r="C55" s="22">
        <v>8.06009</v>
      </c>
      <c r="D55" s="22">
        <f t="shared" si="3"/>
        <v>0.393700787</v>
      </c>
      <c r="E55" s="25">
        <v>1</v>
      </c>
      <c r="F55" s="1">
        <f t="shared" si="4"/>
        <v>865.8330651188945</v>
      </c>
      <c r="G55" s="13">
        <f t="shared" si="5"/>
        <v>0.8658330651188946</v>
      </c>
    </row>
    <row r="56" spans="1:7" ht="12.75">
      <c r="A56" s="18" t="s">
        <v>33</v>
      </c>
      <c r="B56" s="1">
        <v>1.661315</v>
      </c>
      <c r="C56" s="22">
        <v>7.956228</v>
      </c>
      <c r="D56" s="22">
        <f t="shared" si="3"/>
        <v>0.393700787</v>
      </c>
      <c r="E56" s="25">
        <v>1</v>
      </c>
      <c r="F56" s="1">
        <f t="shared" si="4"/>
        <v>606.4424456652504</v>
      </c>
      <c r="G56" s="13">
        <f t="shared" si="5"/>
        <v>0.6064424456652504</v>
      </c>
    </row>
    <row r="57" spans="1:7" ht="12.75">
      <c r="A57" s="18" t="s">
        <v>20</v>
      </c>
      <c r="B57" s="1">
        <v>1.152965</v>
      </c>
      <c r="C57" s="22">
        <v>7.722568</v>
      </c>
      <c r="D57" s="22">
        <f t="shared" si="3"/>
        <v>0.393700787</v>
      </c>
      <c r="E57" s="25">
        <v>1</v>
      </c>
      <c r="F57" s="1">
        <f t="shared" si="4"/>
        <v>771.0979737830327</v>
      </c>
      <c r="G57" s="13">
        <f t="shared" si="5"/>
        <v>0.7710979737830327</v>
      </c>
    </row>
    <row r="58" spans="1:7" ht="12.75">
      <c r="A58" s="18" t="s">
        <v>22</v>
      </c>
      <c r="B58" s="1">
        <v>1.309484</v>
      </c>
      <c r="C58" s="22">
        <v>7.858465</v>
      </c>
      <c r="D58" s="22">
        <f t="shared" si="3"/>
        <v>0.393700787</v>
      </c>
      <c r="E58" s="25">
        <v>1</v>
      </c>
      <c r="F58" s="1">
        <f t="shared" si="4"/>
        <v>763.4220693496887</v>
      </c>
      <c r="G58" s="13">
        <f t="shared" si="5"/>
        <v>0.7634220693496887</v>
      </c>
    </row>
    <row r="59" spans="1:7" ht="12.75">
      <c r="A59" s="18" t="s">
        <v>23</v>
      </c>
      <c r="B59" s="1">
        <v>1.245881</v>
      </c>
      <c r="C59" s="22">
        <v>8.020255</v>
      </c>
      <c r="D59" s="22">
        <f t="shared" si="3"/>
        <v>0.393700787</v>
      </c>
      <c r="E59" s="25">
        <v>1</v>
      </c>
      <c r="F59" s="1">
        <f t="shared" si="4"/>
        <v>952.3089231793786</v>
      </c>
      <c r="G59" s="13">
        <f t="shared" si="5"/>
        <v>0.9523089231793785</v>
      </c>
    </row>
    <row r="60" spans="1:7" ht="12.75">
      <c r="A60" s="18" t="s">
        <v>24</v>
      </c>
      <c r="B60" s="1">
        <v>1.439321</v>
      </c>
      <c r="C60" s="22">
        <v>8.090463</v>
      </c>
      <c r="D60" s="22">
        <f t="shared" si="3"/>
        <v>0.393700787</v>
      </c>
      <c r="E60" s="25">
        <v>1</v>
      </c>
      <c r="F60" s="1">
        <f t="shared" si="4"/>
        <v>853.0171572161331</v>
      </c>
      <c r="G60" s="13">
        <f t="shared" si="5"/>
        <v>0.8530171572161331</v>
      </c>
    </row>
    <row r="61" spans="1:7" ht="12.75">
      <c r="A61" s="18" t="s">
        <v>25</v>
      </c>
      <c r="B61" s="1">
        <v>1.300282</v>
      </c>
      <c r="C61" s="22">
        <v>7.955777</v>
      </c>
      <c r="D61" s="22">
        <f t="shared" si="3"/>
        <v>0.393700787</v>
      </c>
      <c r="E61" s="25">
        <v>1</v>
      </c>
      <c r="F61" s="1">
        <f t="shared" si="4"/>
        <v>848.6958041119628</v>
      </c>
      <c r="G61" s="13">
        <f t="shared" si="5"/>
        <v>0.8486958041119629</v>
      </c>
    </row>
    <row r="62" spans="1:7" ht="12.75">
      <c r="A62" s="19" t="s">
        <v>34</v>
      </c>
      <c r="B62" s="15">
        <v>1.439058</v>
      </c>
      <c r="C62" s="23">
        <v>7.507368</v>
      </c>
      <c r="D62" s="23">
        <f t="shared" si="3"/>
        <v>0.393700787</v>
      </c>
      <c r="E62" s="26">
        <v>1</v>
      </c>
      <c r="F62" s="15">
        <f t="shared" si="4"/>
        <v>476.2437582949429</v>
      </c>
      <c r="G62" s="16">
        <f t="shared" si="5"/>
        <v>0.4762437582949429</v>
      </c>
    </row>
    <row r="63" ht="12.75">
      <c r="A63" t="s">
        <v>39</v>
      </c>
    </row>
    <row r="64" ht="12.75">
      <c r="A64" t="s">
        <v>40</v>
      </c>
    </row>
    <row r="69" ht="12.75">
      <c r="E69" s="28" t="s">
        <v>41</v>
      </c>
    </row>
    <row r="70" ht="12.75">
      <c r="E70" s="28" t="s">
        <v>42</v>
      </c>
    </row>
    <row r="71" spans="1:7" ht="15.75">
      <c r="A71" s="29" t="s">
        <v>35</v>
      </c>
      <c r="B71" s="6"/>
      <c r="C71" s="6"/>
      <c r="D71" s="6"/>
      <c r="E71" s="6"/>
      <c r="F71" s="6"/>
      <c r="G71" s="7"/>
    </row>
    <row r="72" spans="1:7" ht="13.5" thickBot="1">
      <c r="A72" s="8"/>
      <c r="B72" s="2"/>
      <c r="C72" s="2"/>
      <c r="D72" s="2"/>
      <c r="E72" s="2"/>
      <c r="F72" s="2"/>
      <c r="G72" s="9"/>
    </row>
    <row r="73" spans="1:7" ht="13.5" thickBot="1">
      <c r="A73" s="10" t="s">
        <v>1</v>
      </c>
      <c r="B73" s="2" t="s">
        <v>2</v>
      </c>
      <c r="C73" s="3" t="s">
        <v>3</v>
      </c>
      <c r="D73" s="20" t="s">
        <v>36</v>
      </c>
      <c r="E73" s="30" t="s">
        <v>37</v>
      </c>
      <c r="F73" s="2" t="s">
        <v>27</v>
      </c>
      <c r="G73" s="11" t="s">
        <v>7</v>
      </c>
    </row>
    <row r="74" spans="1:7" ht="12.75">
      <c r="A74" s="12" t="s">
        <v>8</v>
      </c>
      <c r="B74" s="1">
        <v>2.020444</v>
      </c>
      <c r="C74" s="1">
        <v>3.648539</v>
      </c>
      <c r="D74" s="27">
        <f>E74*0.032808399</f>
        <v>0.032808399</v>
      </c>
      <c r="E74" s="31">
        <v>1</v>
      </c>
      <c r="F74" s="1">
        <f>(EXP(B74*(LN(D74))+C74))</f>
        <v>0.038563036976133926</v>
      </c>
      <c r="G74" s="13">
        <f>F74*0.001</f>
        <v>3.856303697613393E-05</v>
      </c>
    </row>
    <row r="75" spans="1:7" ht="12.75">
      <c r="A75" s="12" t="s">
        <v>9</v>
      </c>
      <c r="B75" s="1">
        <v>1.916975</v>
      </c>
      <c r="C75" s="1">
        <v>3.707855</v>
      </c>
      <c r="D75" s="22">
        <f aca="true" t="shared" si="6" ref="D75:D93">E75*0.032808399</f>
        <v>0.032808399</v>
      </c>
      <c r="E75" s="32">
        <v>1</v>
      </c>
      <c r="F75" s="1">
        <f aca="true" t="shared" si="7" ref="F75:F93">(EXP(B75*(LN(D75))+C75))</f>
        <v>0.05827487953191331</v>
      </c>
      <c r="G75" s="13">
        <f aca="true" t="shared" si="8" ref="G75:G93">F75*0.001</f>
        <v>5.827487953191331E-05</v>
      </c>
    </row>
    <row r="76" spans="1:7" ht="12.75">
      <c r="A76" s="12" t="s">
        <v>10</v>
      </c>
      <c r="B76" s="1">
        <v>2.238551</v>
      </c>
      <c r="C76" s="1">
        <v>3.34817</v>
      </c>
      <c r="D76" s="22">
        <f t="shared" si="6"/>
        <v>0.032808399</v>
      </c>
      <c r="E76" s="32">
        <v>1</v>
      </c>
      <c r="F76" s="1">
        <f t="shared" si="7"/>
        <v>0.013553410063148773</v>
      </c>
      <c r="G76" s="13">
        <f t="shared" si="8"/>
        <v>1.3553410063148773E-05</v>
      </c>
    </row>
    <row r="77" spans="1:7" ht="12.75">
      <c r="A77" s="12" t="s">
        <v>11</v>
      </c>
      <c r="B77" s="1">
        <v>1.557858</v>
      </c>
      <c r="C77" s="1">
        <v>4.023209</v>
      </c>
      <c r="D77" s="22">
        <f t="shared" si="6"/>
        <v>0.032808399</v>
      </c>
      <c r="E77" s="32">
        <v>1</v>
      </c>
      <c r="F77" s="1">
        <f t="shared" si="7"/>
        <v>0.2725040037834651</v>
      </c>
      <c r="G77" s="13">
        <f t="shared" si="8"/>
        <v>0.00027250400378346515</v>
      </c>
    </row>
    <row r="78" spans="1:7" ht="12.75">
      <c r="A78" s="12" t="s">
        <v>12</v>
      </c>
      <c r="B78" s="1">
        <v>1.433276</v>
      </c>
      <c r="C78" s="1">
        <v>3.572343</v>
      </c>
      <c r="D78" s="22">
        <f t="shared" si="6"/>
        <v>0.032808399</v>
      </c>
      <c r="E78" s="32">
        <v>1</v>
      </c>
      <c r="F78" s="1">
        <f t="shared" si="7"/>
        <v>0.2657332038430125</v>
      </c>
      <c r="G78" s="13">
        <f t="shared" si="8"/>
        <v>0.00026573320384301255</v>
      </c>
    </row>
    <row r="79" spans="1:7" ht="12.75">
      <c r="A79" s="12" t="s">
        <v>38</v>
      </c>
      <c r="B79" s="1">
        <v>2.132618</v>
      </c>
      <c r="C79" s="1">
        <v>3.420023</v>
      </c>
      <c r="D79" s="22">
        <f t="shared" si="6"/>
        <v>0.032808399</v>
      </c>
      <c r="E79" s="32">
        <v>1</v>
      </c>
      <c r="F79" s="1">
        <f t="shared" si="7"/>
        <v>0.020915107284039197</v>
      </c>
      <c r="G79" s="13">
        <f t="shared" si="8"/>
        <v>2.09151072840392E-05</v>
      </c>
    </row>
    <row r="80" spans="1:7" ht="12.75">
      <c r="A80" s="12" t="s">
        <v>14</v>
      </c>
      <c r="B80" s="1">
        <v>1.68745</v>
      </c>
      <c r="C80" s="1">
        <v>2.889022</v>
      </c>
      <c r="D80" s="22">
        <f t="shared" si="6"/>
        <v>0.032808399</v>
      </c>
      <c r="E80" s="32">
        <v>1</v>
      </c>
      <c r="F80" s="1">
        <f t="shared" si="7"/>
        <v>0.05629700163653168</v>
      </c>
      <c r="G80" s="13">
        <f t="shared" si="8"/>
        <v>5.629700163653168E-05</v>
      </c>
    </row>
    <row r="81" spans="1:7" ht="12.75">
      <c r="A81" s="12" t="s">
        <v>15</v>
      </c>
      <c r="B81" s="1">
        <v>2.456903</v>
      </c>
      <c r="C81" s="1">
        <v>1.036252</v>
      </c>
      <c r="D81" s="22">
        <f t="shared" si="6"/>
        <v>0.032808399</v>
      </c>
      <c r="E81" s="32">
        <v>1</v>
      </c>
      <c r="F81" s="1">
        <f t="shared" si="7"/>
        <v>0.0006367335199001805</v>
      </c>
      <c r="G81" s="13">
        <f t="shared" si="8"/>
        <v>6.367335199001806E-07</v>
      </c>
    </row>
    <row r="82" spans="1:7" ht="12.75">
      <c r="A82" s="12" t="s">
        <v>21</v>
      </c>
      <c r="B82" s="1">
        <v>2.770034</v>
      </c>
      <c r="C82" s="1">
        <v>1.754247</v>
      </c>
      <c r="D82" s="22">
        <f t="shared" si="6"/>
        <v>0.032808399</v>
      </c>
      <c r="E82" s="32">
        <v>1</v>
      </c>
      <c r="F82" s="1">
        <f t="shared" si="7"/>
        <v>0.00044780391971718976</v>
      </c>
      <c r="G82" s="13">
        <f t="shared" si="8"/>
        <v>4.478039197171898E-07</v>
      </c>
    </row>
    <row r="83" spans="1:7" ht="12.75">
      <c r="A83" s="12" t="s">
        <v>17</v>
      </c>
      <c r="B83" s="1">
        <v>2.154296</v>
      </c>
      <c r="C83" s="1">
        <v>1.865785</v>
      </c>
      <c r="D83" s="22">
        <f t="shared" si="6"/>
        <v>0.032808399</v>
      </c>
      <c r="E83" s="32">
        <v>1</v>
      </c>
      <c r="F83" s="1">
        <f t="shared" si="7"/>
        <v>0.0041048059704022625</v>
      </c>
      <c r="G83" s="13">
        <f t="shared" si="8"/>
        <v>4.104805970402262E-06</v>
      </c>
    </row>
    <row r="84" spans="1:7" ht="12.75">
      <c r="A84" s="12" t="s">
        <v>18</v>
      </c>
      <c r="B84" s="1">
        <v>1.339018</v>
      </c>
      <c r="C84" s="1">
        <v>2.239637</v>
      </c>
      <c r="D84" s="22">
        <f t="shared" si="6"/>
        <v>0.032808399</v>
      </c>
      <c r="E84" s="32">
        <v>1</v>
      </c>
      <c r="F84" s="1">
        <f t="shared" si="7"/>
        <v>0.09672511264520883</v>
      </c>
      <c r="G84" s="13">
        <f t="shared" si="8"/>
        <v>9.672511264520884E-05</v>
      </c>
    </row>
    <row r="85" spans="1:7" ht="12.75">
      <c r="A85" s="12" t="s">
        <v>19</v>
      </c>
      <c r="B85" s="1">
        <v>1.934202</v>
      </c>
      <c r="C85" s="1">
        <v>1.982189</v>
      </c>
      <c r="D85" s="22">
        <f t="shared" si="6"/>
        <v>0.032808399</v>
      </c>
      <c r="E85" s="32">
        <v>1</v>
      </c>
      <c r="F85" s="1">
        <f t="shared" si="7"/>
        <v>0.009782932054917155</v>
      </c>
      <c r="G85" s="13">
        <f t="shared" si="8"/>
        <v>9.782932054917156E-06</v>
      </c>
    </row>
    <row r="86" spans="1:7" ht="12.75">
      <c r="A86" s="12" t="s">
        <v>28</v>
      </c>
      <c r="B86" s="1">
        <v>1.202449</v>
      </c>
      <c r="C86" s="1">
        <v>2.719311</v>
      </c>
      <c r="D86" s="22">
        <f t="shared" si="6"/>
        <v>0.032808399</v>
      </c>
      <c r="E86" s="32">
        <v>1</v>
      </c>
      <c r="F86" s="1">
        <f t="shared" si="7"/>
        <v>0.2491893371332372</v>
      </c>
      <c r="G86" s="13">
        <f t="shared" si="8"/>
        <v>0.0002491893371332372</v>
      </c>
    </row>
    <row r="87" spans="1:7" ht="12.75">
      <c r="A87" s="12" t="s">
        <v>30</v>
      </c>
      <c r="B87" s="1">
        <v>0.6523568</v>
      </c>
      <c r="C87" s="1">
        <v>3.974994</v>
      </c>
      <c r="D87" s="22">
        <f t="shared" si="6"/>
        <v>0.032808399</v>
      </c>
      <c r="E87" s="32">
        <v>1</v>
      </c>
      <c r="F87" s="1">
        <f t="shared" si="7"/>
        <v>5.730740036799216</v>
      </c>
      <c r="G87" s="13">
        <f t="shared" si="8"/>
        <v>0.005730740036799216</v>
      </c>
    </row>
    <row r="88" spans="1:7" ht="12.75">
      <c r="A88" s="12" t="s">
        <v>31</v>
      </c>
      <c r="B88" s="1">
        <v>1.619426</v>
      </c>
      <c r="C88" s="1">
        <v>2.349285</v>
      </c>
      <c r="D88" s="22">
        <f t="shared" si="6"/>
        <v>0.032808399</v>
      </c>
      <c r="E88" s="32">
        <v>1</v>
      </c>
      <c r="F88" s="1">
        <f t="shared" si="7"/>
        <v>0.041402741403600986</v>
      </c>
      <c r="G88" s="13">
        <f t="shared" si="8"/>
        <v>4.140274140360099E-05</v>
      </c>
    </row>
    <row r="89" spans="1:7" ht="12.75">
      <c r="A89" s="12" t="s">
        <v>32</v>
      </c>
      <c r="B89" s="1">
        <v>1.616548</v>
      </c>
      <c r="C89" s="1">
        <v>2.342071</v>
      </c>
      <c r="D89" s="22">
        <f t="shared" si="6"/>
        <v>0.032808399</v>
      </c>
      <c r="E89" s="32">
        <v>1</v>
      </c>
      <c r="F89" s="1">
        <f t="shared" si="7"/>
        <v>0.04151137249319247</v>
      </c>
      <c r="G89" s="13">
        <f t="shared" si="8"/>
        <v>4.151137249319247E-05</v>
      </c>
    </row>
    <row r="90" spans="1:7" ht="12.75">
      <c r="A90" s="12" t="s">
        <v>20</v>
      </c>
      <c r="B90" s="1">
        <v>2.189616</v>
      </c>
      <c r="C90" s="1">
        <v>1.414369</v>
      </c>
      <c r="D90" s="22">
        <f t="shared" si="6"/>
        <v>0.032808399</v>
      </c>
      <c r="E90" s="32">
        <v>1</v>
      </c>
      <c r="F90" s="1">
        <f t="shared" si="7"/>
        <v>0.002316486358412642</v>
      </c>
      <c r="G90" s="13">
        <f t="shared" si="8"/>
        <v>2.316486358412642E-06</v>
      </c>
    </row>
    <row r="91" spans="1:7" ht="12.75">
      <c r="A91" s="12" t="s">
        <v>23</v>
      </c>
      <c r="B91" s="1">
        <v>1.312764</v>
      </c>
      <c r="C91" s="1">
        <v>2.21309</v>
      </c>
      <c r="D91" s="22">
        <f t="shared" si="6"/>
        <v>0.032808399</v>
      </c>
      <c r="E91" s="32">
        <v>1</v>
      </c>
      <c r="F91" s="1">
        <f t="shared" si="7"/>
        <v>0.10303181665626694</v>
      </c>
      <c r="G91" s="13">
        <f t="shared" si="8"/>
        <v>0.00010303181665626694</v>
      </c>
    </row>
    <row r="92" spans="1:7" ht="12.75">
      <c r="A92" s="12" t="s">
        <v>24</v>
      </c>
      <c r="B92" s="1">
        <v>1.528395</v>
      </c>
      <c r="C92" s="1">
        <v>2.193062</v>
      </c>
      <c r="D92" s="22">
        <f t="shared" si="6"/>
        <v>0.032808399</v>
      </c>
      <c r="E92" s="32">
        <v>1</v>
      </c>
      <c r="F92" s="1">
        <f t="shared" si="7"/>
        <v>0.048336330475895105</v>
      </c>
      <c r="G92" s="13">
        <f t="shared" si="8"/>
        <v>4.83363304758951E-05</v>
      </c>
    </row>
    <row r="93" spans="1:7" ht="12.75">
      <c r="A93" s="14" t="s">
        <v>25</v>
      </c>
      <c r="B93" s="15">
        <v>1.077727</v>
      </c>
      <c r="C93" s="15">
        <v>3.307928</v>
      </c>
      <c r="D93" s="23">
        <f t="shared" si="6"/>
        <v>0.032808399</v>
      </c>
      <c r="E93" s="33">
        <v>1</v>
      </c>
      <c r="F93" s="15">
        <f t="shared" si="7"/>
        <v>0.6874670444920554</v>
      </c>
      <c r="G93" s="16">
        <f t="shared" si="8"/>
        <v>0.0006874670444920554</v>
      </c>
    </row>
    <row r="94" ht="12.75">
      <c r="A94" t="s">
        <v>39</v>
      </c>
    </row>
    <row r="95" ht="12.75">
      <c r="A95" t="s">
        <v>40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Goulette</dc:creator>
  <cp:keywords/>
  <dc:description/>
  <cp:lastModifiedBy>Michael Nolette</cp:lastModifiedBy>
  <dcterms:created xsi:type="dcterms:W3CDTF">2008-07-10T22:24:31Z</dcterms:created>
  <cp:category/>
  <cp:version/>
  <cp:contentType/>
  <cp:contentStatus/>
</cp:coreProperties>
</file>